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C:\Users\dominikus eisele\Documents\MGF Steinbruch Kempten\Ergebnislisten\"/>
    </mc:Choice>
  </mc:AlternateContent>
  <bookViews>
    <workbookView xWindow="0" yWindow="120" windowWidth="12120" windowHeight="8700"/>
  </bookViews>
  <sheets>
    <sheet name="T1" sheetId="2" r:id="rId1"/>
  </sheets>
  <definedNames>
    <definedName name="_xlnm.Print_Area" localSheetId="0">'T1'!$A$1:$L$71</definedName>
  </definedNames>
  <calcPr calcId="171027"/>
</workbook>
</file>

<file path=xl/calcChain.xml><?xml version="1.0" encoding="utf-8"?>
<calcChain xmlns="http://schemas.openxmlformats.org/spreadsheetml/2006/main">
  <c r="I4" i="2" l="1"/>
  <c r="L4" i="2" s="1"/>
  <c r="I3" i="2"/>
  <c r="L3" i="2" s="1"/>
  <c r="I10" i="2"/>
  <c r="L10" i="2" s="1"/>
  <c r="I11" i="2"/>
  <c r="L11" i="2" s="1"/>
  <c r="I13" i="2"/>
  <c r="L13" i="2" s="1"/>
  <c r="I12" i="2"/>
  <c r="L12" i="2" s="1"/>
  <c r="I31" i="2"/>
  <c r="L31" i="2" s="1"/>
  <c r="I32" i="2"/>
  <c r="L32" i="2" s="1"/>
  <c r="I33" i="2"/>
  <c r="L33" i="2" s="1"/>
  <c r="I34" i="2"/>
  <c r="L34" i="2" s="1"/>
  <c r="I24" i="2"/>
  <c r="L24" i="2" s="1"/>
  <c r="I26" i="2"/>
  <c r="L26" i="2" s="1"/>
  <c r="I21" i="2"/>
  <c r="L21" i="2" s="1"/>
  <c r="I19" i="2"/>
  <c r="I25" i="2"/>
  <c r="L25" i="2" s="1"/>
  <c r="I27" i="2"/>
  <c r="L27" i="2" s="1"/>
  <c r="I22" i="2"/>
  <c r="L22" i="2" s="1"/>
  <c r="I23" i="2"/>
  <c r="L23" i="2" s="1"/>
  <c r="I28" i="2"/>
  <c r="L28" i="2" s="1"/>
  <c r="I29" i="2"/>
  <c r="L29" i="2" s="1"/>
  <c r="I30" i="2"/>
  <c r="L30" i="2" s="1"/>
  <c r="I20" i="2"/>
  <c r="L20" i="2" s="1"/>
  <c r="J20" i="2" l="1"/>
  <c r="K20" i="2"/>
  <c r="J32" i="2"/>
  <c r="K32" i="2"/>
  <c r="J54" i="2" l="1"/>
  <c r="K54" i="2"/>
  <c r="I45" i="2" l="1"/>
  <c r="L45" i="2" s="1"/>
  <c r="J45" i="2"/>
  <c r="K45" i="2"/>
  <c r="J27" i="2" l="1"/>
  <c r="K27" i="2"/>
  <c r="J35" i="2"/>
  <c r="K35" i="2"/>
  <c r="J34" i="2" l="1"/>
  <c r="K34" i="2"/>
  <c r="J24" i="2"/>
  <c r="K24" i="2"/>
  <c r="J23" i="2"/>
  <c r="K23" i="2"/>
  <c r="L19" i="2"/>
  <c r="J19" i="2"/>
  <c r="K19" i="2"/>
  <c r="K43" i="2"/>
  <c r="J43" i="2"/>
  <c r="I43" i="2"/>
  <c r="L43" i="2" s="1"/>
  <c r="J5" i="2"/>
  <c r="K5" i="2"/>
  <c r="J21" i="2"/>
  <c r="K21" i="2"/>
  <c r="J10" i="2"/>
  <c r="K10" i="2"/>
  <c r="J33" i="2"/>
  <c r="K33" i="2"/>
  <c r="I52" i="2"/>
  <c r="L52" i="2" s="1"/>
  <c r="J52" i="2"/>
  <c r="K52" i="2"/>
  <c r="J31" i="2"/>
  <c r="K31" i="2"/>
  <c r="K53" i="2"/>
  <c r="J53" i="2"/>
  <c r="I53" i="2"/>
  <c r="L53" i="2" s="1"/>
  <c r="K51" i="2"/>
  <c r="J51" i="2"/>
  <c r="I51" i="2"/>
  <c r="L51" i="2" s="1"/>
  <c r="K46" i="2"/>
  <c r="J46" i="2"/>
  <c r="K44" i="2"/>
  <c r="J44" i="2"/>
  <c r="I44" i="2"/>
  <c r="L44" i="2" s="1"/>
  <c r="J26" i="2"/>
  <c r="K26" i="2"/>
  <c r="J28" i="2"/>
  <c r="K28" i="2"/>
  <c r="J22" i="2"/>
  <c r="K22" i="2"/>
  <c r="J25" i="2"/>
  <c r="K25" i="2"/>
  <c r="J14" i="2"/>
  <c r="K14" i="2"/>
  <c r="J4" i="2"/>
  <c r="K4" i="2"/>
  <c r="J30" i="2"/>
  <c r="K30" i="2"/>
  <c r="J29" i="2"/>
  <c r="K29" i="2"/>
  <c r="J3" i="2"/>
  <c r="K3" i="2"/>
  <c r="J13" i="2"/>
  <c r="J12" i="2"/>
  <c r="K12" i="2"/>
  <c r="J11" i="2"/>
  <c r="K11" i="2"/>
</calcChain>
</file>

<file path=xl/sharedStrings.xml><?xml version="1.0" encoding="utf-8"?>
<sst xmlns="http://schemas.openxmlformats.org/spreadsheetml/2006/main" count="192" uniqueCount="87">
  <si>
    <t>Name</t>
  </si>
  <si>
    <t>Verein</t>
  </si>
  <si>
    <t>R1</t>
  </si>
  <si>
    <t>R2</t>
  </si>
  <si>
    <t>R3</t>
  </si>
  <si>
    <t xml:space="preserve"> </t>
  </si>
  <si>
    <t>PaßNr.</t>
  </si>
  <si>
    <t>Kat.</t>
  </si>
  <si>
    <t>Schnitt</t>
  </si>
  <si>
    <t>Total</t>
  </si>
  <si>
    <t>Diff.1</t>
  </si>
  <si>
    <t>Diff.2</t>
  </si>
  <si>
    <t>SW II</t>
  </si>
  <si>
    <t>MURN</t>
  </si>
  <si>
    <t>SM II</t>
  </si>
  <si>
    <t>Eisele, Dominikus</t>
  </si>
  <si>
    <t>SM I</t>
  </si>
  <si>
    <t>Kisel, Emil</t>
  </si>
  <si>
    <t>Tuchs, Erika</t>
  </si>
  <si>
    <t>Schiedsgericht:</t>
  </si>
  <si>
    <t>OS</t>
  </si>
  <si>
    <t>TL</t>
  </si>
  <si>
    <t>Besondere Vorkommnisse:</t>
  </si>
  <si>
    <t xml:space="preserve">Jugend </t>
  </si>
  <si>
    <t>S</t>
  </si>
  <si>
    <t>Koch, Olaf</t>
  </si>
  <si>
    <t>SW I</t>
  </si>
  <si>
    <t>Krause, Manfred</t>
  </si>
  <si>
    <t>Langer, Viktor</t>
  </si>
  <si>
    <t>Völk, Hans</t>
  </si>
  <si>
    <t>Lauer,Ekkehard</t>
  </si>
  <si>
    <t xml:space="preserve">OMGC </t>
  </si>
  <si>
    <t>Jm</t>
  </si>
  <si>
    <t>Iller</t>
  </si>
  <si>
    <t>Braun, Gabriele</t>
  </si>
  <si>
    <t>OMSK</t>
  </si>
  <si>
    <t>Helfenbein, Steffi</t>
  </si>
  <si>
    <t>Hobbyspieler (ohne Spielerpass)</t>
  </si>
  <si>
    <t>Hobbyspielerinnen (ohne Spielerpass)</t>
  </si>
  <si>
    <t>Schneider, Olaf</t>
  </si>
  <si>
    <t>männl. Teilnehmer</t>
  </si>
  <si>
    <t>weibl. Teilnehmer</t>
  </si>
  <si>
    <t>Steinbruch</t>
  </si>
  <si>
    <t>Langer, Yannick</t>
  </si>
  <si>
    <t>Neudert, Dennis</t>
  </si>
  <si>
    <t>Kronschnabl, Theo</t>
  </si>
  <si>
    <t>Dießen</t>
  </si>
  <si>
    <t>Hoiss, Georg</t>
  </si>
  <si>
    <t>Pohler, Michael</t>
  </si>
  <si>
    <t>Reich, Alexander</t>
  </si>
  <si>
    <t>H</t>
  </si>
  <si>
    <t>NEUTR</t>
  </si>
  <si>
    <t>Neudert, Oliver</t>
  </si>
  <si>
    <t>Zipfel, Gerhard</t>
  </si>
  <si>
    <t>Hartfuhs, Gustav</t>
  </si>
  <si>
    <t>Schmid, Manfred</t>
  </si>
  <si>
    <t>Illertissen</t>
  </si>
  <si>
    <t>Neutraubling</t>
  </si>
  <si>
    <t>Damen</t>
  </si>
  <si>
    <t>Rupp, Silvia</t>
  </si>
  <si>
    <t>Herren</t>
  </si>
  <si>
    <t>Steinbruch Kempten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</si>
  <si>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</si>
  <si>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</si>
  <si>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</si>
  <si>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</si>
  <si>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</si>
  <si>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</si>
  <si>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</si>
  <si>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</si>
  <si>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</si>
  <si>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</si>
  <si>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</si>
  <si>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</si>
  <si>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</si>
  <si>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</si>
  <si>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Radocaj, Sonia</t>
  </si>
  <si>
    <t>16.</t>
  </si>
  <si>
    <t>Niedl, Roland</t>
  </si>
  <si>
    <t>Amberger, Peter</t>
  </si>
  <si>
    <t>Zakel, Sibylle</t>
  </si>
  <si>
    <t>Beausencourt, Erich</t>
  </si>
  <si>
    <t>Um 13.30 Uhr setzte  Regen ein und das Turnier wurde unterbrochen.</t>
  </si>
  <si>
    <t>Fortsetzung der letzten Startgruppe am 16.30 Uhr.</t>
  </si>
  <si>
    <t>Nachdem einsetzenden Dauerregen wurde die 3. Runde nicht mehr gestartet</t>
  </si>
  <si>
    <t>und das Turnier nach 2 Runden gewertet.</t>
  </si>
  <si>
    <t>Klöhn, Katharina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</si>
</sst>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sz val="9"/>
      <name val="Arial"/>
    </font>
    <font>
      <sz val="8"/>
      <color indexed="8"/>
      <name val="Arial"/>
    </font>
    <font>
      <b/>
      <i/>
      <sz val="10"/>
      <name val="Arial"/>
      <family val="2"/>
    </font>
    <font>
      <u/>
      <sz val="10"/>
      <name val="Arial"/>
    </font>
    <font>
      <b/>
      <sz val="10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3" fillId="2" borderId="0" xfId="0" applyFont="1" applyFill="1"/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/>
    <xf numFmtId="0" fontId="2" fillId="0" borderId="0" xfId="0" applyFont="1"/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Standard" xfId="0" builtinId="0"/>
  </cellStyles>
  <dxfs count="58">
    <dxf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8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ont>
        <condense val="0"/>
        <extend val="0"/>
        <color indexed="9"/>
      </font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ont>
        <b/>
        <i val="0"/>
        <condense val="0"/>
        <extend val="0"/>
        <color indexed="8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ont>
        <b/>
        <i val="0"/>
        <condense val="0"/>
        <extend val="0"/>
        <color indexed="8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3"/>
  <sheetViews>
    <sheetView tabSelected="1" topLeftCell="A30" zoomScale="75" workbookViewId="0">
      <selection activeCell="C76" sqref="C76"/>
    </sheetView>
  </sheetViews>
  <sheetFormatPr baseColWidth="10" defaultRowHeight="12.75" x14ac:dyDescent="0.2"/>
  <cols>
    <col min="1" max="1" width="7.140625" style="24" bestFit="1" customWidth="1"/>
    <col min="2" max="2" width="30.7109375" customWidth="1"/>
    <col min="3" max="4" width="8.7109375" customWidth="1"/>
    <col min="5" max="5" width="10.7109375" customWidth="1"/>
    <col min="6" max="8" width="5.7109375" customWidth="1"/>
    <col min="9" max="9" width="8.7109375" customWidth="1"/>
    <col min="10" max="11" width="5.7109375" customWidth="1"/>
    <col min="12" max="12" width="10.7109375" customWidth="1"/>
  </cols>
  <sheetData>
    <row r="1" spans="1:12" ht="20.25" customHeight="1" x14ac:dyDescent="0.3">
      <c r="A1" s="12"/>
      <c r="B1" s="19" t="s">
        <v>23</v>
      </c>
      <c r="C1" s="5"/>
      <c r="D1" s="5"/>
      <c r="E1" s="5"/>
      <c r="F1" s="2"/>
      <c r="G1" s="2"/>
      <c r="H1" s="2"/>
      <c r="I1" s="1"/>
      <c r="J1" s="1"/>
      <c r="K1" s="1"/>
    </row>
    <row r="2" spans="1:12" ht="12.95" customHeight="1" x14ac:dyDescent="0.2">
      <c r="A2" s="12"/>
      <c r="B2" s="22" t="s">
        <v>0</v>
      </c>
      <c r="C2" s="20" t="s">
        <v>6</v>
      </c>
      <c r="D2" s="8" t="s">
        <v>7</v>
      </c>
      <c r="E2" s="20" t="s">
        <v>1</v>
      </c>
      <c r="F2" s="8" t="s">
        <v>2</v>
      </c>
      <c r="G2" s="8" t="s">
        <v>3</v>
      </c>
      <c r="H2" s="7" t="s">
        <v>4</v>
      </c>
      <c r="I2" s="20" t="s">
        <v>9</v>
      </c>
      <c r="J2" s="7" t="s">
        <v>10</v>
      </c>
      <c r="K2" s="7" t="s">
        <v>11</v>
      </c>
      <c r="L2" s="20" t="s">
        <v>8</v>
      </c>
    </row>
    <row r="3" spans="1:12" ht="12.95" customHeight="1" x14ac:dyDescent="0.2">
      <c r="A3" s="12" t="s">
        <v>62</v>
      </c>
      <c r="B3" s="11" t="s">
        <v>43</v>
      </c>
      <c r="C3" s="3">
        <v>66571</v>
      </c>
      <c r="D3" s="15" t="s">
        <v>32</v>
      </c>
      <c r="E3" s="15" t="s">
        <v>33</v>
      </c>
      <c r="F3" s="15">
        <v>33</v>
      </c>
      <c r="G3" s="15">
        <v>27</v>
      </c>
      <c r="H3" s="15"/>
      <c r="I3" s="29">
        <f>SUM(F3,G3)</f>
        <v>60</v>
      </c>
      <c r="J3" s="15">
        <f t="shared" ref="J3:J4" si="0">IF(ISNUMBER(LARGE(F3:H3,1))=FALSE," ",LARGE(F3:H3,1)-SMALL(F3:H3,1))</f>
        <v>6</v>
      </c>
      <c r="K3" s="15">
        <f t="shared" ref="K3:K4" si="1">IF(ISNUMBER(LARGE(F3:H3,2))=FALSE," ",LARGE(F3:H3,2)-SMALL(F3:H3,2))</f>
        <v>-6</v>
      </c>
      <c r="L3" s="16">
        <f>I3/2</f>
        <v>30</v>
      </c>
    </row>
    <row r="4" spans="1:12" ht="12.95" customHeight="1" x14ac:dyDescent="0.2">
      <c r="A4" s="12" t="s">
        <v>63</v>
      </c>
      <c r="B4" s="11" t="s">
        <v>44</v>
      </c>
      <c r="C4" s="18">
        <v>66301</v>
      </c>
      <c r="D4" s="15" t="s">
        <v>32</v>
      </c>
      <c r="E4" s="15" t="s">
        <v>33</v>
      </c>
      <c r="F4" s="15">
        <v>28</v>
      </c>
      <c r="G4" s="15">
        <v>37</v>
      </c>
      <c r="H4" s="15"/>
      <c r="I4" s="29">
        <f>SUM(F4,G4)</f>
        <v>65</v>
      </c>
      <c r="J4" s="15">
        <f t="shared" si="0"/>
        <v>9</v>
      </c>
      <c r="K4" s="15">
        <f t="shared" si="1"/>
        <v>-9</v>
      </c>
      <c r="L4" s="16">
        <f>I4/2</f>
        <v>32.5</v>
      </c>
    </row>
    <row r="5" spans="1:12" ht="12.95" customHeight="1" x14ac:dyDescent="0.2">
      <c r="A5" s="12"/>
      <c r="B5" s="11"/>
      <c r="C5" s="4" t="s">
        <v>5</v>
      </c>
      <c r="D5" s="15" t="s">
        <v>5</v>
      </c>
      <c r="E5" s="15"/>
      <c r="F5" s="15"/>
      <c r="G5" s="15"/>
      <c r="H5" s="15"/>
      <c r="I5" s="11"/>
      <c r="J5" s="15" t="str">
        <f>IF(ISNUMBER(LARGE(F5:H5,1))=FALSE," ",LARGE(F5:H5,1)-SMALL(F5:H5,1))</f>
        <v xml:space="preserve"> </v>
      </c>
      <c r="K5" s="15" t="str">
        <f>IF(ISNUMBER(LARGE(F5:H5,2))=FALSE," ",LARGE(F5:H5,2)-SMALL(F5:H5,2))</f>
        <v xml:space="preserve"> </v>
      </c>
      <c r="L5" s="16"/>
    </row>
    <row r="6" spans="1:12" ht="12.95" customHeight="1" x14ac:dyDescent="0.2">
      <c r="A6" s="12"/>
      <c r="B6" s="2"/>
      <c r="C6" s="6"/>
      <c r="D6" s="6"/>
      <c r="E6" s="6"/>
      <c r="F6" s="6"/>
      <c r="G6" s="6"/>
      <c r="H6" s="6"/>
      <c r="I6" s="12"/>
      <c r="J6" s="6"/>
      <c r="K6" s="6"/>
      <c r="L6" s="13"/>
    </row>
    <row r="7" spans="1:12" ht="20.25" customHeight="1" x14ac:dyDescent="0.3">
      <c r="A7" s="12"/>
      <c r="B7" s="19" t="s">
        <v>41</v>
      </c>
      <c r="C7" s="5"/>
      <c r="D7" s="5"/>
      <c r="E7" s="5"/>
      <c r="F7" s="2"/>
      <c r="G7" s="2"/>
      <c r="H7" s="2"/>
      <c r="I7" s="1"/>
      <c r="J7" s="1"/>
      <c r="K7" s="1"/>
    </row>
    <row r="8" spans="1:12" ht="12.95" customHeight="1" x14ac:dyDescent="0.2">
      <c r="A8" s="12"/>
      <c r="B8" s="22" t="s">
        <v>0</v>
      </c>
      <c r="C8" s="20" t="s">
        <v>6</v>
      </c>
      <c r="D8" s="8" t="s">
        <v>7</v>
      </c>
      <c r="E8" s="20" t="s">
        <v>1</v>
      </c>
      <c r="F8" s="8" t="s">
        <v>2</v>
      </c>
      <c r="G8" s="8" t="s">
        <v>3</v>
      </c>
      <c r="H8" s="7" t="s">
        <v>4</v>
      </c>
      <c r="I8" s="20" t="s">
        <v>9</v>
      </c>
      <c r="J8" s="7" t="s">
        <v>10</v>
      </c>
      <c r="K8" s="7" t="s">
        <v>11</v>
      </c>
      <c r="L8" s="20" t="s">
        <v>8</v>
      </c>
    </row>
    <row r="10" spans="1:12" ht="12.95" customHeight="1" x14ac:dyDescent="0.2">
      <c r="A10" s="12" t="s">
        <v>62</v>
      </c>
      <c r="B10" s="11" t="s">
        <v>34</v>
      </c>
      <c r="C10" s="18">
        <v>63752</v>
      </c>
      <c r="D10" s="15" t="s">
        <v>26</v>
      </c>
      <c r="E10" s="15" t="s">
        <v>35</v>
      </c>
      <c r="F10" s="15">
        <v>35</v>
      </c>
      <c r="G10" s="15">
        <v>32</v>
      </c>
      <c r="H10" s="10"/>
      <c r="I10" s="29">
        <f>SUM(F10,G10)</f>
        <v>67</v>
      </c>
      <c r="J10" s="15">
        <f>IF(ISNUMBER(LARGE(F10:H10,1))=FALSE," ",LARGE(F10:H10,1)-SMALL(F10:H10,1))</f>
        <v>3</v>
      </c>
      <c r="K10" s="15">
        <f>IF(ISNUMBER(LARGE(F10:H10,2))=FALSE," ",LARGE(F10:H10,2)-SMALL(F10:H10,2))</f>
        <v>-3</v>
      </c>
      <c r="L10" s="16">
        <f>I10/2</f>
        <v>33.5</v>
      </c>
    </row>
    <row r="11" spans="1:12" ht="12.95" customHeight="1" x14ac:dyDescent="0.2">
      <c r="A11" s="12" t="s">
        <v>63</v>
      </c>
      <c r="B11" s="11" t="s">
        <v>18</v>
      </c>
      <c r="C11" s="18">
        <v>5739</v>
      </c>
      <c r="D11" s="15" t="s">
        <v>12</v>
      </c>
      <c r="E11" s="15" t="s">
        <v>13</v>
      </c>
      <c r="F11" s="15">
        <v>35</v>
      </c>
      <c r="G11" s="15">
        <v>35</v>
      </c>
      <c r="H11" s="10"/>
      <c r="I11" s="29">
        <f>SUM(F11,G11)</f>
        <v>70</v>
      </c>
      <c r="J11" s="15">
        <f>IF(ISNUMBER(LARGE(F11:H11,1))=FALSE," ",LARGE(F11:H11,1)-SMALL(F11:H11,1))</f>
        <v>0</v>
      </c>
      <c r="K11" s="15">
        <f>IF(ISNUMBER(LARGE(F11:H11,2))=FALSE," ",LARGE(F11:H11,2)-SMALL(F11:H11,2))</f>
        <v>0</v>
      </c>
      <c r="L11" s="16">
        <f t="shared" ref="L11:L13" si="2">I11/2</f>
        <v>35</v>
      </c>
    </row>
    <row r="12" spans="1:12" ht="12.95" customHeight="1" x14ac:dyDescent="0.2">
      <c r="A12" s="12" t="s">
        <v>64</v>
      </c>
      <c r="B12" s="11" t="s">
        <v>76</v>
      </c>
      <c r="C12" s="18">
        <v>36656</v>
      </c>
      <c r="D12" s="15" t="s">
        <v>12</v>
      </c>
      <c r="E12" s="10" t="s">
        <v>35</v>
      </c>
      <c r="F12" s="15">
        <v>42</v>
      </c>
      <c r="G12" s="15">
        <v>43</v>
      </c>
      <c r="H12" s="10"/>
      <c r="I12" s="29">
        <f>SUM(F12,G12)</f>
        <v>85</v>
      </c>
      <c r="J12" s="15">
        <f>IF(ISNUMBER(LARGE(F12:H12,1))=FALSE," ",LARGE(F12:H12,1)-SMALL(F12:H12,1))</f>
        <v>1</v>
      </c>
      <c r="K12" s="15">
        <f>IF(ISNUMBER(LARGE(F12:H12,2))=FALSE," ",LARGE(F12:H12,2)-SMALL(F12:H12,2))</f>
        <v>-1</v>
      </c>
      <c r="L12" s="16">
        <f t="shared" si="2"/>
        <v>42.5</v>
      </c>
    </row>
    <row r="13" spans="1:12" ht="12.95" customHeight="1" x14ac:dyDescent="0.2">
      <c r="A13" s="12" t="s">
        <v>65</v>
      </c>
      <c r="B13" s="11" t="s">
        <v>86</v>
      </c>
      <c r="C13" s="18">
        <v>5257</v>
      </c>
      <c r="D13" s="15" t="s">
        <v>12</v>
      </c>
      <c r="E13" s="15" t="s">
        <v>13</v>
      </c>
      <c r="F13" s="15">
        <v>41</v>
      </c>
      <c r="G13" s="15">
        <v>45</v>
      </c>
      <c r="H13" s="10"/>
      <c r="I13" s="29">
        <f>SUM(F13,G13)</f>
        <v>86</v>
      </c>
      <c r="J13" s="15">
        <f>IF(ISNUMBER(LARGE(F13:H13,1))=FALSE," ",LARGE(F13:H13,1)-SMALL(F13:H13,1))</f>
        <v>4</v>
      </c>
      <c r="K13" s="15"/>
      <c r="L13" s="16">
        <f t="shared" si="2"/>
        <v>43</v>
      </c>
    </row>
    <row r="14" spans="1:12" ht="12.95" customHeight="1" x14ac:dyDescent="0.2">
      <c r="A14" s="12"/>
      <c r="B14" s="11"/>
      <c r="C14" s="18"/>
      <c r="D14" s="15"/>
      <c r="E14" s="15" t="s">
        <v>5</v>
      </c>
      <c r="F14" s="15"/>
      <c r="G14" s="15"/>
      <c r="H14" s="10"/>
      <c r="I14" s="11"/>
      <c r="J14" s="15" t="str">
        <f t="shared" ref="J14" si="3">IF(ISNUMBER(LARGE(F14:H14,1))=FALSE," ",LARGE(F14:H14,1)-SMALL(F14:H14,1))</f>
        <v xml:space="preserve"> </v>
      </c>
      <c r="K14" s="15" t="str">
        <f t="shared" ref="K14" si="4">IF(ISNUMBER(LARGE(F14:H14,2))=FALSE," ",LARGE(F14:H14,2)-SMALL(F14:H14,2))</f>
        <v xml:space="preserve"> </v>
      </c>
      <c r="L14" s="16"/>
    </row>
    <row r="15" spans="1:12" ht="12.95" customHeight="1" x14ac:dyDescent="0.2">
      <c r="A15" s="12"/>
      <c r="B15" s="12"/>
      <c r="C15" s="23"/>
      <c r="D15" s="6"/>
      <c r="E15" s="6"/>
      <c r="F15" s="6"/>
      <c r="G15" s="6"/>
      <c r="H15" s="14"/>
      <c r="I15" s="12"/>
      <c r="J15" s="6"/>
      <c r="K15" s="6"/>
      <c r="L15" s="17"/>
    </row>
    <row r="16" spans="1:12" ht="12.95" customHeight="1" x14ac:dyDescent="0.2">
      <c r="A16" s="12"/>
      <c r="L16" s="9"/>
    </row>
    <row r="17" spans="1:12" ht="20.25" customHeight="1" x14ac:dyDescent="0.3">
      <c r="A17" s="12"/>
      <c r="B17" s="19" t="s">
        <v>40</v>
      </c>
      <c r="L17" s="9"/>
    </row>
    <row r="18" spans="1:12" ht="20.25" customHeight="1" x14ac:dyDescent="0.2">
      <c r="B18" s="22" t="s">
        <v>0</v>
      </c>
      <c r="C18" s="20" t="s">
        <v>6</v>
      </c>
      <c r="D18" s="8" t="s">
        <v>7</v>
      </c>
      <c r="E18" s="20" t="s">
        <v>1</v>
      </c>
      <c r="F18" s="8" t="s">
        <v>2</v>
      </c>
      <c r="G18" s="8" t="s">
        <v>3</v>
      </c>
      <c r="H18" s="7" t="s">
        <v>4</v>
      </c>
      <c r="I18" s="20" t="s">
        <v>9</v>
      </c>
      <c r="J18" s="7" t="s">
        <v>10</v>
      </c>
      <c r="K18" s="7" t="s">
        <v>11</v>
      </c>
      <c r="L18" s="21" t="s">
        <v>8</v>
      </c>
    </row>
    <row r="19" spans="1:12" ht="12.95" customHeight="1" x14ac:dyDescent="0.2">
      <c r="A19" s="12" t="s">
        <v>62</v>
      </c>
      <c r="B19" s="11" t="s">
        <v>52</v>
      </c>
      <c r="C19" s="3">
        <v>63062</v>
      </c>
      <c r="D19" s="15" t="s">
        <v>50</v>
      </c>
      <c r="E19" s="10" t="s">
        <v>33</v>
      </c>
      <c r="F19" s="10">
        <v>27</v>
      </c>
      <c r="G19" s="10">
        <v>29</v>
      </c>
      <c r="H19" s="10"/>
      <c r="I19" s="29">
        <f t="shared" ref="I19:I30" si="5">SUM(F19,G19)</f>
        <v>56</v>
      </c>
      <c r="J19" s="15">
        <f t="shared" ref="J19:J34" si="6">IF(ISNUMBER(LARGE(F19:H19,1))=FALSE," ",LARGE(F19:H19,1)-SMALL(F19:H19,1))</f>
        <v>2</v>
      </c>
      <c r="K19" s="15">
        <f t="shared" ref="K19:K34" si="7">IF(ISNUMBER(LARGE(F19:H19,2))=FALSE," ",LARGE(F19:H19,2)-SMALL(F19:H19,2))</f>
        <v>-2</v>
      </c>
      <c r="L19" s="16">
        <f t="shared" ref="L19:L34" si="8">I19/2</f>
        <v>28</v>
      </c>
    </row>
    <row r="20" spans="1:12" ht="12.95" customHeight="1" x14ac:dyDescent="0.2">
      <c r="A20" s="12" t="s">
        <v>63</v>
      </c>
      <c r="B20" s="11" t="s">
        <v>79</v>
      </c>
      <c r="C20" s="3">
        <v>29237</v>
      </c>
      <c r="D20" s="15" t="s">
        <v>16</v>
      </c>
      <c r="E20" s="10" t="s">
        <v>51</v>
      </c>
      <c r="F20" s="10">
        <v>30</v>
      </c>
      <c r="G20" s="10">
        <v>26</v>
      </c>
      <c r="H20" s="10"/>
      <c r="I20" s="29">
        <f t="shared" si="5"/>
        <v>56</v>
      </c>
      <c r="J20" s="15">
        <f t="shared" si="6"/>
        <v>4</v>
      </c>
      <c r="K20" s="15">
        <f t="shared" si="7"/>
        <v>-4</v>
      </c>
      <c r="L20" s="16">
        <f t="shared" si="8"/>
        <v>28</v>
      </c>
    </row>
    <row r="21" spans="1:12" ht="12.95" customHeight="1" x14ac:dyDescent="0.2">
      <c r="A21" s="12" t="s">
        <v>64</v>
      </c>
      <c r="B21" s="11" t="s">
        <v>28</v>
      </c>
      <c r="C21" s="3">
        <v>65070</v>
      </c>
      <c r="D21" s="15" t="s">
        <v>16</v>
      </c>
      <c r="E21" s="10" t="s">
        <v>33</v>
      </c>
      <c r="F21" s="10">
        <v>26</v>
      </c>
      <c r="G21" s="10">
        <v>31</v>
      </c>
      <c r="H21" s="10"/>
      <c r="I21" s="29">
        <f t="shared" si="5"/>
        <v>57</v>
      </c>
      <c r="J21" s="15">
        <f t="shared" si="6"/>
        <v>5</v>
      </c>
      <c r="K21" s="15">
        <f t="shared" si="7"/>
        <v>-5</v>
      </c>
      <c r="L21" s="16">
        <f t="shared" si="8"/>
        <v>28.5</v>
      </c>
    </row>
    <row r="22" spans="1:12" ht="12.95" customHeight="1" x14ac:dyDescent="0.2">
      <c r="A22" s="12" t="s">
        <v>65</v>
      </c>
      <c r="B22" s="11" t="s">
        <v>29</v>
      </c>
      <c r="C22" s="3">
        <v>5959</v>
      </c>
      <c r="D22" s="15" t="s">
        <v>14</v>
      </c>
      <c r="E22" s="10" t="s">
        <v>13</v>
      </c>
      <c r="F22" s="10">
        <v>33</v>
      </c>
      <c r="G22" s="10">
        <v>32</v>
      </c>
      <c r="H22" s="10"/>
      <c r="I22" s="29">
        <f t="shared" si="5"/>
        <v>65</v>
      </c>
      <c r="J22" s="15">
        <f t="shared" si="6"/>
        <v>1</v>
      </c>
      <c r="K22" s="15">
        <f t="shared" si="7"/>
        <v>-1</v>
      </c>
      <c r="L22" s="16">
        <f t="shared" si="8"/>
        <v>32.5</v>
      </c>
    </row>
    <row r="23" spans="1:12" ht="12.95" customHeight="1" x14ac:dyDescent="0.2">
      <c r="A23" s="12"/>
      <c r="B23" s="11" t="s">
        <v>49</v>
      </c>
      <c r="C23" s="3">
        <v>65945</v>
      </c>
      <c r="D23" s="15" t="s">
        <v>50</v>
      </c>
      <c r="E23" s="10" t="s">
        <v>51</v>
      </c>
      <c r="F23" s="10">
        <v>32</v>
      </c>
      <c r="G23" s="10">
        <v>33</v>
      </c>
      <c r="H23" s="10"/>
      <c r="I23" s="29">
        <f t="shared" si="5"/>
        <v>65</v>
      </c>
      <c r="J23" s="15">
        <f t="shared" si="6"/>
        <v>1</v>
      </c>
      <c r="K23" s="15">
        <f t="shared" si="7"/>
        <v>-1</v>
      </c>
      <c r="L23" s="16">
        <f t="shared" si="8"/>
        <v>32.5</v>
      </c>
    </row>
    <row r="24" spans="1:12" ht="12.95" customHeight="1" x14ac:dyDescent="0.2">
      <c r="A24" s="12" t="s">
        <v>66</v>
      </c>
      <c r="B24" s="11" t="s">
        <v>48</v>
      </c>
      <c r="C24" s="3">
        <v>66693</v>
      </c>
      <c r="D24" s="15" t="s">
        <v>16</v>
      </c>
      <c r="E24" s="10" t="s">
        <v>46</v>
      </c>
      <c r="F24" s="10">
        <v>34</v>
      </c>
      <c r="G24" s="10">
        <v>35</v>
      </c>
      <c r="H24" s="10"/>
      <c r="I24" s="29">
        <f t="shared" si="5"/>
        <v>69</v>
      </c>
      <c r="J24" s="15">
        <f t="shared" si="6"/>
        <v>1</v>
      </c>
      <c r="K24" s="15">
        <f t="shared" si="7"/>
        <v>-1</v>
      </c>
      <c r="L24" s="16">
        <f t="shared" si="8"/>
        <v>34.5</v>
      </c>
    </row>
    <row r="25" spans="1:12" ht="12.95" customHeight="1" x14ac:dyDescent="0.2">
      <c r="A25" s="12" t="s">
        <v>67</v>
      </c>
      <c r="B25" s="11" t="s">
        <v>53</v>
      </c>
      <c r="C25" s="3">
        <v>45832</v>
      </c>
      <c r="D25" s="15" t="s">
        <v>14</v>
      </c>
      <c r="E25" s="10" t="s">
        <v>33</v>
      </c>
      <c r="F25" s="10">
        <v>30</v>
      </c>
      <c r="G25" s="10">
        <v>39</v>
      </c>
      <c r="H25" s="10"/>
      <c r="I25" s="29">
        <f t="shared" si="5"/>
        <v>69</v>
      </c>
      <c r="J25" s="15">
        <f t="shared" si="6"/>
        <v>9</v>
      </c>
      <c r="K25" s="15">
        <f t="shared" si="7"/>
        <v>-9</v>
      </c>
      <c r="L25" s="16">
        <f t="shared" si="8"/>
        <v>34.5</v>
      </c>
    </row>
    <row r="26" spans="1:12" ht="12.95" customHeight="1" x14ac:dyDescent="0.2">
      <c r="A26" s="12" t="s">
        <v>68</v>
      </c>
      <c r="B26" s="11" t="s">
        <v>45</v>
      </c>
      <c r="C26" s="3"/>
      <c r="D26" s="15" t="s">
        <v>16</v>
      </c>
      <c r="E26" s="10" t="s">
        <v>33</v>
      </c>
      <c r="F26" s="10">
        <v>36</v>
      </c>
      <c r="G26" s="10">
        <v>36</v>
      </c>
      <c r="H26" s="10"/>
      <c r="I26" s="29">
        <f t="shared" si="5"/>
        <v>72</v>
      </c>
      <c r="J26" s="15">
        <f t="shared" si="6"/>
        <v>0</v>
      </c>
      <c r="K26" s="15">
        <f t="shared" si="7"/>
        <v>0</v>
      </c>
      <c r="L26" s="16">
        <f t="shared" si="8"/>
        <v>36</v>
      </c>
    </row>
    <row r="27" spans="1:12" ht="12.95" customHeight="1" x14ac:dyDescent="0.2">
      <c r="A27" s="12" t="s">
        <v>69</v>
      </c>
      <c r="B27" s="11" t="s">
        <v>54</v>
      </c>
      <c r="C27" s="3">
        <v>4021</v>
      </c>
      <c r="D27" s="15" t="s">
        <v>14</v>
      </c>
      <c r="E27" s="10" t="s">
        <v>33</v>
      </c>
      <c r="F27" s="10">
        <v>34</v>
      </c>
      <c r="G27" s="10">
        <v>38</v>
      </c>
      <c r="H27" s="10"/>
      <c r="I27" s="29">
        <f t="shared" si="5"/>
        <v>72</v>
      </c>
      <c r="J27" s="15">
        <f t="shared" si="6"/>
        <v>4</v>
      </c>
      <c r="K27" s="15">
        <f t="shared" si="7"/>
        <v>-4</v>
      </c>
      <c r="L27" s="16">
        <f t="shared" si="8"/>
        <v>36</v>
      </c>
    </row>
    <row r="28" spans="1:12" ht="12.95" customHeight="1" x14ac:dyDescent="0.2">
      <c r="A28" s="12" t="s">
        <v>70</v>
      </c>
      <c r="B28" s="11" t="s">
        <v>30</v>
      </c>
      <c r="C28" s="3">
        <v>5368</v>
      </c>
      <c r="D28" s="15" t="s">
        <v>14</v>
      </c>
      <c r="E28" s="10" t="s">
        <v>31</v>
      </c>
      <c r="F28" s="10">
        <v>35</v>
      </c>
      <c r="G28" s="10">
        <v>38</v>
      </c>
      <c r="H28" s="10"/>
      <c r="I28" s="29">
        <f t="shared" si="5"/>
        <v>73</v>
      </c>
      <c r="J28" s="15">
        <f t="shared" si="6"/>
        <v>3</v>
      </c>
      <c r="K28" s="15">
        <f t="shared" si="7"/>
        <v>-3</v>
      </c>
      <c r="L28" s="16">
        <f t="shared" si="8"/>
        <v>36.5</v>
      </c>
    </row>
    <row r="29" spans="1:12" ht="12.95" customHeight="1" x14ac:dyDescent="0.2">
      <c r="A29" s="12" t="s">
        <v>71</v>
      </c>
      <c r="B29" s="11" t="s">
        <v>15</v>
      </c>
      <c r="C29" s="3">
        <v>48283</v>
      </c>
      <c r="D29" s="15" t="s">
        <v>16</v>
      </c>
      <c r="E29" s="10" t="s">
        <v>42</v>
      </c>
      <c r="F29" s="10">
        <v>34</v>
      </c>
      <c r="G29" s="10">
        <v>41</v>
      </c>
      <c r="H29" s="10"/>
      <c r="I29" s="29">
        <f t="shared" si="5"/>
        <v>75</v>
      </c>
      <c r="J29" s="15">
        <f t="shared" si="6"/>
        <v>7</v>
      </c>
      <c r="K29" s="15">
        <f t="shared" si="7"/>
        <v>-7</v>
      </c>
      <c r="L29" s="16">
        <f t="shared" si="8"/>
        <v>37.5</v>
      </c>
    </row>
    <row r="30" spans="1:12" ht="12.95" customHeight="1" x14ac:dyDescent="0.2">
      <c r="A30" s="12" t="s">
        <v>72</v>
      </c>
      <c r="B30" s="11" t="s">
        <v>17</v>
      </c>
      <c r="C30" s="3">
        <v>64051</v>
      </c>
      <c r="D30" s="10" t="s">
        <v>14</v>
      </c>
      <c r="E30" s="10" t="s">
        <v>42</v>
      </c>
      <c r="F30" s="10">
        <v>37</v>
      </c>
      <c r="G30" s="10">
        <v>41</v>
      </c>
      <c r="H30" s="10"/>
      <c r="I30" s="29">
        <f t="shared" si="5"/>
        <v>78</v>
      </c>
      <c r="J30" s="15">
        <f t="shared" si="6"/>
        <v>4</v>
      </c>
      <c r="K30" s="15">
        <f t="shared" si="7"/>
        <v>-4</v>
      </c>
      <c r="L30" s="16">
        <f t="shared" si="8"/>
        <v>39</v>
      </c>
    </row>
    <row r="31" spans="1:12" ht="12.95" customHeight="1" x14ac:dyDescent="0.2">
      <c r="A31" s="12" t="s">
        <v>73</v>
      </c>
      <c r="B31" s="11" t="s">
        <v>25</v>
      </c>
      <c r="C31" s="3">
        <v>2404</v>
      </c>
      <c r="D31" s="15" t="s">
        <v>16</v>
      </c>
      <c r="E31" s="10" t="s">
        <v>42</v>
      </c>
      <c r="F31" s="10">
        <v>38</v>
      </c>
      <c r="G31" s="10">
        <v>42</v>
      </c>
      <c r="H31" s="10"/>
      <c r="I31" s="29">
        <f t="shared" ref="I31:I33" si="9">SUM(F31,G31)</f>
        <v>80</v>
      </c>
      <c r="J31" s="15">
        <f t="shared" si="6"/>
        <v>4</v>
      </c>
      <c r="K31" s="15">
        <f t="shared" si="7"/>
        <v>-4</v>
      </c>
      <c r="L31" s="16">
        <f t="shared" si="8"/>
        <v>40</v>
      </c>
    </row>
    <row r="32" spans="1:12" ht="12.95" customHeight="1" x14ac:dyDescent="0.2">
      <c r="A32" s="12" t="s">
        <v>74</v>
      </c>
      <c r="B32" s="11" t="s">
        <v>78</v>
      </c>
      <c r="C32" s="3">
        <v>37610</v>
      </c>
      <c r="D32" s="15" t="s">
        <v>14</v>
      </c>
      <c r="E32" s="10" t="s">
        <v>56</v>
      </c>
      <c r="F32" s="10">
        <v>50</v>
      </c>
      <c r="G32" s="10">
        <v>43</v>
      </c>
      <c r="H32" s="10"/>
      <c r="I32" s="29">
        <f t="shared" si="9"/>
        <v>93</v>
      </c>
      <c r="J32" s="15">
        <f t="shared" si="6"/>
        <v>7</v>
      </c>
      <c r="K32" s="15">
        <f t="shared" si="7"/>
        <v>-7</v>
      </c>
      <c r="L32" s="16">
        <f t="shared" si="8"/>
        <v>46.5</v>
      </c>
    </row>
    <row r="33" spans="1:12" ht="12.95" customHeight="1" x14ac:dyDescent="0.2">
      <c r="A33" s="12" t="s">
        <v>75</v>
      </c>
      <c r="B33" s="11" t="s">
        <v>81</v>
      </c>
      <c r="C33" s="3">
        <v>66112</v>
      </c>
      <c r="D33" s="15" t="s">
        <v>14</v>
      </c>
      <c r="E33" s="10" t="s">
        <v>46</v>
      </c>
      <c r="F33" s="10">
        <v>47</v>
      </c>
      <c r="G33" s="10">
        <v>49</v>
      </c>
      <c r="H33" s="10"/>
      <c r="I33" s="29">
        <f t="shared" si="9"/>
        <v>96</v>
      </c>
      <c r="J33" s="15">
        <f t="shared" si="6"/>
        <v>2</v>
      </c>
      <c r="K33" s="15">
        <f t="shared" si="7"/>
        <v>-2</v>
      </c>
      <c r="L33" s="16">
        <f t="shared" si="8"/>
        <v>48</v>
      </c>
    </row>
    <row r="34" spans="1:12" ht="12.95" customHeight="1" x14ac:dyDescent="0.2">
      <c r="A34" s="12" t="s">
        <v>77</v>
      </c>
      <c r="B34" s="11" t="s">
        <v>47</v>
      </c>
      <c r="C34" s="3">
        <v>66694</v>
      </c>
      <c r="D34" s="15" t="s">
        <v>16</v>
      </c>
      <c r="E34" s="10" t="s">
        <v>46</v>
      </c>
      <c r="F34" s="10">
        <v>49</v>
      </c>
      <c r="G34" s="10">
        <v>59</v>
      </c>
      <c r="H34" s="10"/>
      <c r="I34" s="29">
        <f>SUM(F34,G34)</f>
        <v>108</v>
      </c>
      <c r="J34" s="15">
        <f t="shared" si="6"/>
        <v>10</v>
      </c>
      <c r="K34" s="15">
        <f t="shared" si="7"/>
        <v>-10</v>
      </c>
      <c r="L34" s="16">
        <f t="shared" si="8"/>
        <v>54</v>
      </c>
    </row>
    <row r="35" spans="1:12" ht="12.95" customHeight="1" x14ac:dyDescent="0.2">
      <c r="A35" s="12"/>
      <c r="B35" s="11"/>
      <c r="C35" s="3"/>
      <c r="D35" s="15"/>
      <c r="E35" s="10"/>
      <c r="F35" s="10"/>
      <c r="G35" s="10"/>
      <c r="H35" s="10"/>
      <c r="I35" s="11"/>
      <c r="J35" s="15" t="str">
        <f t="shared" ref="J35" si="10">IF(ISNUMBER(LARGE(F35:H35,1))=FALSE," ",LARGE(F35:H35,1)-SMALL(F35:H35,1))</f>
        <v xml:space="preserve"> </v>
      </c>
      <c r="K35" s="15" t="str">
        <f t="shared" ref="K35" si="11">IF(ISNUMBER(LARGE(F35:H35,2))=FALSE," ",LARGE(F35:H35,2)-SMALL(F35:H35,2))</f>
        <v xml:space="preserve"> </v>
      </c>
      <c r="L35" s="16"/>
    </row>
    <row r="36" spans="1:12" ht="12.95" customHeight="1" x14ac:dyDescent="0.2">
      <c r="A36" s="12"/>
      <c r="B36" s="12"/>
      <c r="C36" s="27"/>
      <c r="D36" s="6"/>
      <c r="E36" s="14"/>
      <c r="F36" s="14"/>
      <c r="G36" s="14"/>
      <c r="H36" s="14"/>
      <c r="I36" s="12"/>
      <c r="J36" s="6"/>
      <c r="K36" s="6"/>
      <c r="L36" s="17"/>
    </row>
    <row r="37" spans="1:12" ht="12.95" customHeight="1" x14ac:dyDescent="0.2">
      <c r="A37" s="12"/>
      <c r="B37" s="12"/>
      <c r="C37" s="27"/>
      <c r="D37" s="6"/>
      <c r="E37" s="14"/>
      <c r="F37" s="14"/>
      <c r="G37" s="14"/>
      <c r="H37" s="14"/>
      <c r="I37" s="12"/>
      <c r="J37" s="6"/>
      <c r="K37" s="6"/>
      <c r="L37" s="17"/>
    </row>
    <row r="38" spans="1:12" ht="12.95" customHeight="1" x14ac:dyDescent="0.2">
      <c r="A38" s="12"/>
      <c r="B38" s="12"/>
      <c r="C38" s="27"/>
      <c r="D38" s="6"/>
      <c r="E38" s="14"/>
      <c r="F38" s="14"/>
      <c r="G38" s="14"/>
      <c r="H38" s="14"/>
      <c r="I38" s="12"/>
      <c r="J38" s="6"/>
      <c r="K38" s="6"/>
      <c r="L38" s="17"/>
    </row>
    <row r="39" spans="1:12" ht="12.95" customHeight="1" x14ac:dyDescent="0.2">
      <c r="A39" s="12"/>
      <c r="B39" s="12"/>
      <c r="C39" s="27"/>
      <c r="D39" s="6"/>
      <c r="E39" s="14"/>
      <c r="F39" s="14"/>
      <c r="G39" s="14"/>
      <c r="H39" s="14"/>
      <c r="I39" s="12"/>
      <c r="J39" s="6"/>
      <c r="K39" s="6"/>
      <c r="L39" s="17"/>
    </row>
    <row r="40" spans="1:12" ht="12.95" customHeight="1" x14ac:dyDescent="0.2">
      <c r="A40" s="12" t="s">
        <v>5</v>
      </c>
      <c r="B40" s="12"/>
      <c r="C40" s="27"/>
      <c r="D40" s="6"/>
      <c r="E40" s="14"/>
      <c r="F40" s="14"/>
      <c r="G40" s="14"/>
      <c r="H40" s="14"/>
      <c r="I40" s="12"/>
      <c r="J40" s="6"/>
      <c r="K40" s="6"/>
      <c r="L40" s="17"/>
    </row>
    <row r="41" spans="1:12" ht="20.25" customHeight="1" x14ac:dyDescent="0.3">
      <c r="A41" s="12"/>
      <c r="B41" s="19" t="s">
        <v>38</v>
      </c>
      <c r="L41" s="9"/>
    </row>
    <row r="42" spans="1:12" ht="20.25" customHeight="1" x14ac:dyDescent="0.2">
      <c r="A42" s="12"/>
      <c r="B42" s="22" t="s">
        <v>0</v>
      </c>
      <c r="C42" s="20" t="s">
        <v>6</v>
      </c>
      <c r="D42" s="8" t="s">
        <v>7</v>
      </c>
      <c r="E42" s="20" t="s">
        <v>1</v>
      </c>
      <c r="F42" s="8" t="s">
        <v>2</v>
      </c>
      <c r="G42" s="8" t="s">
        <v>3</v>
      </c>
      <c r="H42" s="7"/>
      <c r="I42" s="20" t="s">
        <v>9</v>
      </c>
      <c r="J42" s="7" t="s">
        <v>10</v>
      </c>
      <c r="K42" s="7" t="s">
        <v>11</v>
      </c>
      <c r="L42" s="21" t="s">
        <v>8</v>
      </c>
    </row>
    <row r="43" spans="1:12" ht="12.95" customHeight="1" x14ac:dyDescent="0.2">
      <c r="A43" s="12" t="s">
        <v>62</v>
      </c>
      <c r="B43" s="11" t="s">
        <v>36</v>
      </c>
      <c r="C43" s="28"/>
      <c r="D43" s="10" t="s">
        <v>58</v>
      </c>
      <c r="E43" s="10"/>
      <c r="F43" s="10">
        <v>51</v>
      </c>
      <c r="G43" s="10">
        <v>45</v>
      </c>
      <c r="H43" s="10"/>
      <c r="I43" s="11">
        <f t="shared" ref="I43:I45" si="12">SUM(F43,G43,H43)</f>
        <v>96</v>
      </c>
      <c r="J43" s="15">
        <f t="shared" ref="J43:J46" si="13">IF(ISNUMBER(LARGE(F43:H43,1))=FALSE," ",LARGE(F43:H43,1)-SMALL(F43:H43,1))</f>
        <v>6</v>
      </c>
      <c r="K43" s="15">
        <f t="shared" ref="K43:K46" si="14">IF(ISNUMBER(LARGE(F43:H43,2))=FALSE," ",LARGE(F43:H43,2)-SMALL(F43:H43,2))</f>
        <v>-6</v>
      </c>
      <c r="L43" s="16">
        <f t="shared" ref="L43:L45" si="15">I43/3</f>
        <v>32</v>
      </c>
    </row>
    <row r="44" spans="1:12" ht="12.95" customHeight="1" x14ac:dyDescent="0.2">
      <c r="A44" s="12" t="s">
        <v>63</v>
      </c>
      <c r="B44" s="11" t="s">
        <v>80</v>
      </c>
      <c r="C44" s="28"/>
      <c r="D44" s="10" t="s">
        <v>58</v>
      </c>
      <c r="E44" s="10"/>
      <c r="F44" s="10">
        <v>54</v>
      </c>
      <c r="G44" s="10">
        <v>50</v>
      </c>
      <c r="H44" s="10"/>
      <c r="I44" s="11">
        <f>SUM(F44,G44,H44)</f>
        <v>104</v>
      </c>
      <c r="J44" s="15">
        <f>IF(ISNUMBER(LARGE(F44:H44,1))=FALSE," ",LARGE(F44:H44,1)-SMALL(F44:H44,1))</f>
        <v>4</v>
      </c>
      <c r="K44" s="15">
        <f>IF(ISNUMBER(LARGE(F44:H44,2))=FALSE," ",LARGE(F44:H44,2)-SMALL(F44:H44,2))</f>
        <v>-4</v>
      </c>
      <c r="L44" s="16">
        <f>I44/3</f>
        <v>34.666666666666664</v>
      </c>
    </row>
    <row r="45" spans="1:12" ht="12.95" customHeight="1" x14ac:dyDescent="0.2">
      <c r="A45" s="12" t="s">
        <v>64</v>
      </c>
      <c r="B45" s="11" t="s">
        <v>59</v>
      </c>
      <c r="C45" s="28"/>
      <c r="D45" s="10" t="s">
        <v>58</v>
      </c>
      <c r="E45" s="10"/>
      <c r="F45" s="10">
        <v>56</v>
      </c>
      <c r="G45" s="10">
        <v>57</v>
      </c>
      <c r="H45" s="10"/>
      <c r="I45" s="11">
        <f t="shared" si="12"/>
        <v>113</v>
      </c>
      <c r="J45" s="15">
        <f t="shared" si="13"/>
        <v>1</v>
      </c>
      <c r="K45" s="15">
        <f t="shared" si="14"/>
        <v>-1</v>
      </c>
      <c r="L45" s="16">
        <f t="shared" si="15"/>
        <v>37.666666666666664</v>
      </c>
    </row>
    <row r="46" spans="1:12" ht="12.95" customHeight="1" x14ac:dyDescent="0.2">
      <c r="A46" s="12"/>
      <c r="B46" s="11"/>
      <c r="C46" s="3"/>
      <c r="D46" s="15"/>
      <c r="E46" s="10"/>
      <c r="F46" s="10"/>
      <c r="G46" s="10"/>
      <c r="H46" s="10"/>
      <c r="I46" s="11"/>
      <c r="J46" s="15" t="str">
        <f t="shared" si="13"/>
        <v xml:space="preserve"> </v>
      </c>
      <c r="K46" s="15" t="str">
        <f t="shared" si="14"/>
        <v xml:space="preserve"> </v>
      </c>
      <c r="L46" s="16"/>
    </row>
    <row r="47" spans="1:12" ht="12.95" customHeight="1" x14ac:dyDescent="0.2">
      <c r="A47" s="12"/>
      <c r="B47" s="12"/>
      <c r="C47" s="27"/>
      <c r="D47" s="6"/>
      <c r="E47" s="14"/>
      <c r="F47" s="14"/>
      <c r="G47" s="14"/>
      <c r="H47" s="14"/>
      <c r="I47" s="12"/>
      <c r="J47" s="6"/>
      <c r="K47" s="6"/>
      <c r="L47" s="17"/>
    </row>
    <row r="48" spans="1:12" ht="12.95" customHeight="1" x14ac:dyDescent="0.2">
      <c r="A48" s="12" t="s">
        <v>5</v>
      </c>
      <c r="B48" s="12"/>
      <c r="C48" s="27"/>
      <c r="D48" s="6"/>
      <c r="E48" s="14"/>
      <c r="F48" s="14"/>
      <c r="G48" s="14"/>
      <c r="H48" s="14"/>
      <c r="I48" s="12"/>
      <c r="J48" s="6"/>
      <c r="K48" s="6"/>
      <c r="L48" s="17"/>
    </row>
    <row r="49" spans="1:12" ht="20.25" customHeight="1" x14ac:dyDescent="0.3">
      <c r="A49" s="12"/>
      <c r="B49" s="19" t="s">
        <v>37</v>
      </c>
      <c r="L49" s="9"/>
    </row>
    <row r="50" spans="1:12" ht="20.25" customHeight="1" x14ac:dyDescent="0.2">
      <c r="A50" s="12"/>
      <c r="B50" s="22" t="s">
        <v>0</v>
      </c>
      <c r="C50" s="20" t="s">
        <v>6</v>
      </c>
      <c r="D50" s="8" t="s">
        <v>7</v>
      </c>
      <c r="E50" s="20" t="s">
        <v>1</v>
      </c>
      <c r="F50" s="8" t="s">
        <v>2</v>
      </c>
      <c r="G50" s="8" t="s">
        <v>3</v>
      </c>
      <c r="H50" s="7"/>
      <c r="I50" s="20" t="s">
        <v>9</v>
      </c>
      <c r="J50" s="7" t="s">
        <v>10</v>
      </c>
      <c r="K50" s="7" t="s">
        <v>11</v>
      </c>
      <c r="L50" s="21" t="s">
        <v>8</v>
      </c>
    </row>
    <row r="51" spans="1:12" ht="12.95" customHeight="1" x14ac:dyDescent="0.2">
      <c r="A51" s="12" t="s">
        <v>62</v>
      </c>
      <c r="B51" s="11" t="s">
        <v>27</v>
      </c>
      <c r="C51" s="28"/>
      <c r="D51" s="10" t="s">
        <v>60</v>
      </c>
      <c r="E51" s="10" t="s">
        <v>5</v>
      </c>
      <c r="F51" s="10">
        <v>36</v>
      </c>
      <c r="G51" s="10">
        <v>28</v>
      </c>
      <c r="H51" s="10"/>
      <c r="I51" s="11">
        <f t="shared" ref="I51:I53" si="16">SUM(F51,G51,H51)</f>
        <v>64</v>
      </c>
      <c r="J51" s="15">
        <f t="shared" ref="J51:J53" si="17">IF(ISNUMBER(LARGE(F51:H51,1))=FALSE," ",LARGE(F51:H51,1)-SMALL(F51:H51,1))</f>
        <v>8</v>
      </c>
      <c r="K51" s="15">
        <f t="shared" ref="K51:K53" si="18">IF(ISNUMBER(LARGE(F51:H51,2))=FALSE," ",LARGE(F51:H51,2)-SMALL(F51:H51,2))</f>
        <v>-8</v>
      </c>
      <c r="L51" s="16">
        <f>I51/2</f>
        <v>32</v>
      </c>
    </row>
    <row r="52" spans="1:12" ht="12.95" customHeight="1" x14ac:dyDescent="0.2">
      <c r="A52" s="12" t="s">
        <v>63</v>
      </c>
      <c r="B52" s="11" t="s">
        <v>55</v>
      </c>
      <c r="C52" s="28"/>
      <c r="D52" s="10" t="s">
        <v>60</v>
      </c>
      <c r="E52" s="10"/>
      <c r="F52" s="10">
        <v>47</v>
      </c>
      <c r="G52" s="10">
        <v>46</v>
      </c>
      <c r="H52" s="10"/>
      <c r="I52" s="11">
        <f t="shared" si="16"/>
        <v>93</v>
      </c>
      <c r="J52" s="15">
        <f t="shared" si="17"/>
        <v>1</v>
      </c>
      <c r="K52" s="15">
        <f t="shared" si="18"/>
        <v>-1</v>
      </c>
      <c r="L52" s="16">
        <f t="shared" ref="L52:L53" si="19">I52/2</f>
        <v>46.5</v>
      </c>
    </row>
    <row r="53" spans="1:12" ht="12.95" customHeight="1" x14ac:dyDescent="0.2">
      <c r="A53" s="12" t="s">
        <v>64</v>
      </c>
      <c r="B53" s="11" t="s">
        <v>39</v>
      </c>
      <c r="C53" s="28"/>
      <c r="D53" s="10" t="s">
        <v>60</v>
      </c>
      <c r="E53" s="10" t="s">
        <v>5</v>
      </c>
      <c r="F53" s="10">
        <v>50</v>
      </c>
      <c r="G53" s="10">
        <v>47</v>
      </c>
      <c r="H53" s="10"/>
      <c r="I53" s="11">
        <f t="shared" si="16"/>
        <v>97</v>
      </c>
      <c r="J53" s="15">
        <f t="shared" si="17"/>
        <v>3</v>
      </c>
      <c r="K53" s="15">
        <f t="shared" si="18"/>
        <v>-3</v>
      </c>
      <c r="L53" s="16">
        <f t="shared" si="19"/>
        <v>48.5</v>
      </c>
    </row>
    <row r="54" spans="1:12" ht="12.95" customHeight="1" x14ac:dyDescent="0.2">
      <c r="A54" s="12"/>
      <c r="B54" s="11"/>
      <c r="C54" s="3"/>
      <c r="D54" s="15"/>
      <c r="E54" s="10"/>
      <c r="F54" s="10"/>
      <c r="G54" s="10"/>
      <c r="H54" s="10"/>
      <c r="I54" s="11"/>
      <c r="J54" s="15" t="str">
        <f t="shared" ref="J54" si="20">IF(ISNUMBER(LARGE(F54:H54,1))=FALSE," ",LARGE(F54:H54,1)-SMALL(F54:H54,1))</f>
        <v xml:space="preserve"> </v>
      </c>
      <c r="K54" s="15" t="str">
        <f t="shared" ref="K54" si="21">IF(ISNUMBER(LARGE(F54:H54,2))=FALSE," ",LARGE(F54:H54,2)-SMALL(F54:H54,2))</f>
        <v xml:space="preserve"> </v>
      </c>
      <c r="L54" s="16"/>
    </row>
    <row r="55" spans="1:12" ht="12.95" customHeight="1" x14ac:dyDescent="0.2">
      <c r="A55" s="12"/>
      <c r="B55" s="12"/>
      <c r="C55" s="27"/>
      <c r="D55" s="6"/>
      <c r="E55" s="14"/>
      <c r="F55" s="14"/>
      <c r="G55" s="14"/>
      <c r="H55" s="14"/>
      <c r="I55" s="12"/>
      <c r="J55" s="6"/>
      <c r="K55" s="6"/>
      <c r="L55" s="17"/>
    </row>
    <row r="56" spans="1:12" ht="12.95" customHeight="1" x14ac:dyDescent="0.2">
      <c r="A56" s="12" t="s">
        <v>5</v>
      </c>
      <c r="B56" s="12"/>
      <c r="C56" s="27"/>
      <c r="D56" s="6"/>
      <c r="E56" s="14"/>
      <c r="F56" s="14"/>
      <c r="G56" s="14"/>
      <c r="H56" s="14"/>
      <c r="I56" s="12"/>
      <c r="J56" s="6"/>
      <c r="K56" s="6"/>
      <c r="L56" s="17"/>
    </row>
    <row r="57" spans="1:12" ht="12.95" customHeight="1" x14ac:dyDescent="0.2">
      <c r="A57" s="12"/>
      <c r="B57" s="12"/>
      <c r="C57" s="27"/>
      <c r="D57" s="6"/>
      <c r="E57" s="14"/>
      <c r="F57" s="14"/>
      <c r="G57" s="14"/>
      <c r="H57" s="14"/>
      <c r="I57" s="12"/>
      <c r="J57" s="6"/>
      <c r="K57" s="6"/>
      <c r="L57" s="17"/>
    </row>
    <row r="58" spans="1:12" ht="12.95" customHeight="1" x14ac:dyDescent="0.2">
      <c r="A58" s="12"/>
      <c r="B58" s="25" t="s">
        <v>19</v>
      </c>
    </row>
    <row r="59" spans="1:12" ht="12.95" customHeight="1" x14ac:dyDescent="0.2">
      <c r="A59" s="12"/>
    </row>
    <row r="60" spans="1:12" ht="12.95" customHeight="1" x14ac:dyDescent="0.2">
      <c r="A60" s="12"/>
      <c r="B60" s="26" t="s">
        <v>53</v>
      </c>
      <c r="C60" t="s">
        <v>20</v>
      </c>
      <c r="D60" t="s">
        <v>56</v>
      </c>
      <c r="F60" t="s">
        <v>5</v>
      </c>
    </row>
    <row r="61" spans="1:12" ht="12.95" customHeight="1" x14ac:dyDescent="0.2">
      <c r="A61" s="12"/>
      <c r="B61" s="26" t="s">
        <v>49</v>
      </c>
      <c r="C61" t="s">
        <v>24</v>
      </c>
      <c r="D61" t="s">
        <v>57</v>
      </c>
      <c r="F61" t="s">
        <v>5</v>
      </c>
    </row>
    <row r="62" spans="1:12" ht="12.95" customHeight="1" x14ac:dyDescent="0.2">
      <c r="A62" s="12"/>
      <c r="B62" s="26" t="s">
        <v>25</v>
      </c>
      <c r="C62" t="s">
        <v>24</v>
      </c>
      <c r="D62" t="s">
        <v>42</v>
      </c>
    </row>
    <row r="63" spans="1:12" ht="12.95" customHeight="1" x14ac:dyDescent="0.2">
      <c r="A63" s="12"/>
    </row>
    <row r="64" spans="1:12" ht="12.95" customHeight="1" x14ac:dyDescent="0.2">
      <c r="A64" s="12"/>
      <c r="B64" t="s">
        <v>15</v>
      </c>
      <c r="C64" t="s">
        <v>21</v>
      </c>
      <c r="D64" t="s">
        <v>61</v>
      </c>
    </row>
    <row r="65" spans="1:3" ht="12.95" customHeight="1" x14ac:dyDescent="0.2">
      <c r="A65" s="12"/>
    </row>
    <row r="66" spans="1:3" ht="12.95" customHeight="1" x14ac:dyDescent="0.2">
      <c r="A66" s="12"/>
      <c r="B66" s="25" t="s">
        <v>22</v>
      </c>
      <c r="C66" t="s">
        <v>5</v>
      </c>
    </row>
    <row r="67" spans="1:3" ht="12.95" customHeight="1" x14ac:dyDescent="0.2">
      <c r="A67" s="12"/>
      <c r="B67" s="26" t="s">
        <v>82</v>
      </c>
    </row>
    <row r="68" spans="1:3" ht="12.95" customHeight="1" x14ac:dyDescent="0.2">
      <c r="A68" s="12"/>
      <c r="B68" s="26" t="s">
        <v>83</v>
      </c>
    </row>
    <row r="69" spans="1:3" ht="12.95" customHeight="1" x14ac:dyDescent="0.2">
      <c r="A69" s="12"/>
      <c r="B69" s="26" t="s">
        <v>84</v>
      </c>
    </row>
    <row r="70" spans="1:3" ht="12.75" customHeight="1" x14ac:dyDescent="0.2">
      <c r="A70" s="12"/>
      <c r="B70" s="26" t="s">
        <v>85</v>
      </c>
    </row>
    <row r="71" spans="1:3" ht="12.75" customHeight="1" x14ac:dyDescent="0.2"/>
    <row r="72" spans="1:3" ht="12.75" customHeight="1" x14ac:dyDescent="0.2"/>
    <row r="73" spans="1:3" ht="12.75" customHeight="1" x14ac:dyDescent="0.2"/>
    <row r="74" spans="1:3" ht="12.75" customHeight="1" x14ac:dyDescent="0.2"/>
    <row r="75" spans="1:3" ht="12.75" customHeight="1" x14ac:dyDescent="0.2"/>
    <row r="76" spans="1:3" ht="12.75" customHeight="1" x14ac:dyDescent="0.2"/>
    <row r="77" spans="1:3" ht="12.75" customHeight="1" x14ac:dyDescent="0.2"/>
    <row r="78" spans="1:3" ht="12.75" customHeight="1" x14ac:dyDescent="0.2"/>
    <row r="79" spans="1:3" ht="12.75" customHeight="1" x14ac:dyDescent="0.2"/>
    <row r="80" spans="1:3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</sheetData>
  <sortState ref="B10:L13">
    <sortCondition ref="H10:H13"/>
  </sortState>
  <phoneticPr fontId="0" type="noConversion"/>
  <conditionalFormatting sqref="J19:K40 C3:C6 J3:K6 J10:K15 C10:C42 J51:K56 C51:C56 J44:K48 C44:C48">
    <cfRule type="cellIs" dxfId="57" priority="52" stopIfTrue="1" operator="lessThanOrEqual">
      <formula>0</formula>
    </cfRule>
  </conditionalFormatting>
  <conditionalFormatting sqref="I15">
    <cfRule type="cellIs" dxfId="56" priority="53" stopIfTrue="1" operator="between">
      <formula>80</formula>
      <formula>119</formula>
    </cfRule>
    <cfRule type="cellIs" dxfId="55" priority="54" stopIfTrue="1" operator="between">
      <formula>120</formula>
      <formula>140</formula>
    </cfRule>
    <cfRule type="cellIs" dxfId="54" priority="55" stopIfTrue="1" operator="greaterThan">
      <formula>140</formula>
    </cfRule>
  </conditionalFormatting>
  <conditionalFormatting sqref="I46:I48 I19:I40 I3:I5 I10:I14 I52:I56">
    <cfRule type="cellIs" dxfId="53" priority="62" stopIfTrue="1" operator="between">
      <formula>80</formula>
      <formula>89</formula>
    </cfRule>
    <cfRule type="cellIs" dxfId="52" priority="63" stopIfTrue="1" operator="between">
      <formula>90</formula>
      <formula>107</formula>
    </cfRule>
    <cfRule type="cellIs" dxfId="51" priority="64" stopIfTrue="1" operator="greaterThan">
      <formula>107</formula>
    </cfRule>
  </conditionalFormatting>
  <conditionalFormatting sqref="I16:I17 I6:I7">
    <cfRule type="cellIs" dxfId="50" priority="68" stopIfTrue="1" operator="between">
      <formula>36</formula>
      <formula>59</formula>
    </cfRule>
    <cfRule type="cellIs" dxfId="49" priority="69" stopIfTrue="1" operator="between">
      <formula>60</formula>
      <formula>70</formula>
    </cfRule>
    <cfRule type="cellIs" dxfId="48" priority="70" stopIfTrue="1" operator="greaterThan">
      <formula>70</formula>
    </cfRule>
  </conditionalFormatting>
  <conditionalFormatting sqref="F19:H40 F3:H5 H10:H15 F51:H56 F44:H48">
    <cfRule type="cellIs" dxfId="47" priority="71" stopIfTrue="1" operator="between">
      <formula>18</formula>
      <formula>29</formula>
    </cfRule>
    <cfRule type="cellIs" dxfId="46" priority="72" stopIfTrue="1" operator="between">
      <formula>30</formula>
      <formula>35</formula>
    </cfRule>
    <cfRule type="cellIs" dxfId="45" priority="73" stopIfTrue="1" operator="greaterThan">
      <formula>35</formula>
    </cfRule>
  </conditionalFormatting>
  <conditionalFormatting sqref="F16:G17 F6:G7">
    <cfRule type="cellIs" dxfId="44" priority="74" stopIfTrue="1" operator="between">
      <formula>18</formula>
      <formula>29</formula>
    </cfRule>
    <cfRule type="cellIs" dxfId="43" priority="75" stopIfTrue="1" operator="between">
      <formula>30</formula>
      <formula>35</formula>
    </cfRule>
    <cfRule type="cellIs" dxfId="42" priority="76" stopIfTrue="1" operator="greaterThan">
      <formula>35</formula>
    </cfRule>
  </conditionalFormatting>
  <conditionalFormatting sqref="F18:G18 F8:G8">
    <cfRule type="cellIs" dxfId="41" priority="77" stopIfTrue="1" operator="between">
      <formula>18</formula>
      <formula>29</formula>
    </cfRule>
    <cfRule type="cellIs" dxfId="40" priority="78" stopIfTrue="1" operator="between">
      <formula>30</formula>
      <formula>35</formula>
    </cfRule>
    <cfRule type="cellIs" dxfId="39" priority="79" stopIfTrue="1" operator="greaterThan">
      <formula>35</formula>
    </cfRule>
  </conditionalFormatting>
  <conditionalFormatting sqref="F10:G15">
    <cfRule type="cellIs" dxfId="38" priority="80" stopIfTrue="1" operator="between">
      <formula>18</formula>
      <formula>29</formula>
    </cfRule>
    <cfRule type="cellIs" dxfId="37" priority="81" stopIfTrue="1" operator="between">
      <formula>30</formula>
      <formula>35</formula>
    </cfRule>
    <cfRule type="cellIs" dxfId="36" priority="82" stopIfTrue="1" operator="greaterThan">
      <formula>35</formula>
    </cfRule>
  </conditionalFormatting>
  <conditionalFormatting sqref="C57 J57:K57">
    <cfRule type="cellIs" dxfId="35" priority="32" stopIfTrue="1" operator="lessThanOrEqual">
      <formula>0</formula>
    </cfRule>
  </conditionalFormatting>
  <conditionalFormatting sqref="I57">
    <cfRule type="cellIs" dxfId="34" priority="33" stopIfTrue="1" operator="between">
      <formula>80</formula>
      <formula>89</formula>
    </cfRule>
    <cfRule type="cellIs" dxfId="33" priority="34" stopIfTrue="1" operator="between">
      <formula>90</formula>
      <formula>107</formula>
    </cfRule>
    <cfRule type="cellIs" dxfId="32" priority="35" stopIfTrue="1" operator="greaterThan">
      <formula>107</formula>
    </cfRule>
  </conditionalFormatting>
  <conditionalFormatting sqref="I51 I44:I45">
    <cfRule type="cellIs" dxfId="31" priority="36" stopIfTrue="1" operator="between">
      <formula>70</formula>
      <formula>89</formula>
    </cfRule>
    <cfRule type="cellIs" dxfId="30" priority="37" stopIfTrue="1" operator="between">
      <formula>90</formula>
      <formula>107</formula>
    </cfRule>
    <cfRule type="cellIs" dxfId="29" priority="38" stopIfTrue="1" operator="greaterThan">
      <formula>107</formula>
    </cfRule>
  </conditionalFormatting>
  <conditionalFormatting sqref="I41">
    <cfRule type="cellIs" dxfId="28" priority="39" stopIfTrue="1" operator="between">
      <formula>36</formula>
      <formula>59</formula>
    </cfRule>
    <cfRule type="cellIs" dxfId="27" priority="40" stopIfTrue="1" operator="between">
      <formula>60</formula>
      <formula>70</formula>
    </cfRule>
    <cfRule type="cellIs" dxfId="26" priority="41" stopIfTrue="1" operator="greaterThan">
      <formula>70</formula>
    </cfRule>
  </conditionalFormatting>
  <conditionalFormatting sqref="F57:H57">
    <cfRule type="cellIs" dxfId="25" priority="42" stopIfTrue="1" operator="between">
      <formula>18</formula>
      <formula>29</formula>
    </cfRule>
    <cfRule type="cellIs" dxfId="24" priority="43" stopIfTrue="1" operator="between">
      <formula>30</formula>
      <formula>35</formula>
    </cfRule>
    <cfRule type="cellIs" dxfId="23" priority="44" stopIfTrue="1" operator="greaterThan">
      <formula>35</formula>
    </cfRule>
  </conditionalFormatting>
  <conditionalFormatting sqref="F41:G41">
    <cfRule type="cellIs" dxfId="22" priority="45" stopIfTrue="1" operator="between">
      <formula>18</formula>
      <formula>29</formula>
    </cfRule>
    <cfRule type="cellIs" dxfId="21" priority="46" stopIfTrue="1" operator="between">
      <formula>30</formula>
      <formula>35</formula>
    </cfRule>
    <cfRule type="cellIs" dxfId="20" priority="47" stopIfTrue="1" operator="greaterThan">
      <formula>35</formula>
    </cfRule>
  </conditionalFormatting>
  <conditionalFormatting sqref="F42:G42">
    <cfRule type="cellIs" dxfId="19" priority="48" stopIfTrue="1" operator="between">
      <formula>18</formula>
      <formula>29</formula>
    </cfRule>
    <cfRule type="cellIs" dxfId="18" priority="49" stopIfTrue="1" operator="between">
      <formula>30</formula>
      <formula>35</formula>
    </cfRule>
    <cfRule type="cellIs" dxfId="17" priority="50" stopIfTrue="1" operator="greaterThan">
      <formula>35</formula>
    </cfRule>
  </conditionalFormatting>
  <conditionalFormatting sqref="C49:C50">
    <cfRule type="cellIs" dxfId="16" priority="13" stopIfTrue="1" operator="lessThanOrEqual">
      <formula>0</formula>
    </cfRule>
  </conditionalFormatting>
  <conditionalFormatting sqref="I49">
    <cfRule type="cellIs" dxfId="15" priority="20" stopIfTrue="1" operator="between">
      <formula>36</formula>
      <formula>59</formula>
    </cfRule>
    <cfRule type="cellIs" dxfId="14" priority="21" stopIfTrue="1" operator="between">
      <formula>60</formula>
      <formula>70</formula>
    </cfRule>
    <cfRule type="cellIs" dxfId="13" priority="22" stopIfTrue="1" operator="greaterThan">
      <formula>70</formula>
    </cfRule>
  </conditionalFormatting>
  <conditionalFormatting sqref="F49:G49">
    <cfRule type="cellIs" dxfId="12" priority="26" stopIfTrue="1" operator="between">
      <formula>18</formula>
      <formula>29</formula>
    </cfRule>
    <cfRule type="cellIs" dxfId="11" priority="27" stopIfTrue="1" operator="between">
      <formula>30</formula>
      <formula>35</formula>
    </cfRule>
    <cfRule type="cellIs" dxfId="10" priority="28" stopIfTrue="1" operator="greaterThan">
      <formula>35</formula>
    </cfRule>
  </conditionalFormatting>
  <conditionalFormatting sqref="F50:G50">
    <cfRule type="cellIs" dxfId="9" priority="29" stopIfTrue="1" operator="between">
      <formula>18</formula>
      <formula>29</formula>
    </cfRule>
    <cfRule type="cellIs" dxfId="8" priority="30" stopIfTrue="1" operator="between">
      <formula>30</formula>
      <formula>35</formula>
    </cfRule>
    <cfRule type="cellIs" dxfId="7" priority="31" stopIfTrue="1" operator="greaterThan">
      <formula>35</formula>
    </cfRule>
  </conditionalFormatting>
  <conditionalFormatting sqref="J43:K43 C43">
    <cfRule type="cellIs" dxfId="6" priority="8" stopIfTrue="1" operator="lessThanOrEqual">
      <formula>0</formula>
    </cfRule>
  </conditionalFormatting>
  <conditionalFormatting sqref="F43:H43">
    <cfRule type="cellIs" dxfId="5" priority="9" stopIfTrue="1" operator="between">
      <formula>18</formula>
      <formula>29</formula>
    </cfRule>
    <cfRule type="cellIs" dxfId="4" priority="10" stopIfTrue="1" operator="between">
      <formula>30</formula>
      <formula>35</formula>
    </cfRule>
    <cfRule type="cellIs" dxfId="3" priority="11" stopIfTrue="1" operator="greaterThan">
      <formula>35</formula>
    </cfRule>
  </conditionalFormatting>
  <conditionalFormatting sqref="I43">
    <cfRule type="cellIs" dxfId="2" priority="5" stopIfTrue="1" operator="between">
      <formula>70</formula>
      <formula>89</formula>
    </cfRule>
    <cfRule type="cellIs" dxfId="1" priority="6" stopIfTrue="1" operator="between">
      <formula>90</formula>
      <formula>107</formula>
    </cfRule>
    <cfRule type="cellIs" dxfId="0" priority="7" stopIfTrue="1" operator="greaterThan">
      <formula>107</formula>
    </cfRule>
  </conditionalFormatting>
  <printOptions horizontalCentered="1"/>
  <pageMargins left="0.39370078740157483" right="0.39370078740157483" top="0.59055118110236227" bottom="0.39370078740157483" header="0" footer="0"/>
  <pageSetup paperSize="9" orientation="landscape" verticalDpi="300" r:id="rId1"/>
  <headerFooter alignWithMargins="0">
    <oddHeader>&amp;C&amp;"Arial,Fett"&amp;14Ostereier-Turnier 17.4.2017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T1</vt:lpstr>
      <vt:lpstr>'T1'!Druckbereich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Dominikus Eisele</dc:creator>
  <cp:lastModifiedBy>Dominikus Eisele</cp:lastModifiedBy>
  <cp:lastPrinted>2017-04-19T09:41:38Z</cp:lastPrinted>
  <dcterms:created xsi:type="dcterms:W3CDTF">2004-03-16T08:24:12Z</dcterms:created>
  <dcterms:modified xsi:type="dcterms:W3CDTF">2017-04-19T09:41:43Z</dcterms:modified>
</cp:coreProperties>
</file>